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<sst xmlns="http://schemas.openxmlformats.org/spreadsheetml/2006/main" count="172" uniqueCount="123">
  <si>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</si>
  <si>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</si>
  <si>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</si>
  <si>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</si>
  <si>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</si>
  <si>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</si>
  <si>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</si>
  <si>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</si>
  <si>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</si>
  <si>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</si>
  <si>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</si>
  <si>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</si>
  <si>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</si>
  <si>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</si>
  <si>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</si>
  <si>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</si>
  <si>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</si>
  <si>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</si>
  <si>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</si>
  <si>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</si>
  <si>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</si>
  <si>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</si>
  <si>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</si>
  <si>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</si>
  <si>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</si>
  <si>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</si>
  <si>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</si>
  <si>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</si>
  <si>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</si>
  <si>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</si>
  <si>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</si>
  <si>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</si>
  <si>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</si>
  <si>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</si>
  <si>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</si>
  <si>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</si>
  <si>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</si>
  <si>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</si>
  <si>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</si>
  <si>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</si>
  <si>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</si>
  <si>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</si>
  <si>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</si>
  <si>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</si>
  <si>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</si>
  <si>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</si>
  <si>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</si>
  <si>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</si>
  <si>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</si>
  <si>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</si>
  <si>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</si>
  <si>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</si>
  <si>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</si>
  <si>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</si>
  <si>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</si>
  <si>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</si>
  <si>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</si>
  <si>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</si>
  <si>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</si>
  <si>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</si>
  <si>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</si>
  <si>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</si>
  <si>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</si>
  <si>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</si>
  <si>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</si>
  <si>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</si>
  <si>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</si>
  <si>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</si>
  <si>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</si>
  <si>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</si>
  <si>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</si>
  <si>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</si>
  <si>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</si>
  <si>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</si>
  <si>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</si>
  <si>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</si>
  <si>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</si>
  <si>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</si>
  <si>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</si>
  <si>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</si>
  <si>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</si>
  <si>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</si>
  <si>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</si>
  <si>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</si>
  <si>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</si>
  <si>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</si>
  <si>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</si>
  <si>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</si>
  <si>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</si>
  <si>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</si>
  <si>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</si>
  <si>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</si>
  <si>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</si>
  <si>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</si>
  <si>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</si>
  <si>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</si>
  <si>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</si>
  <si>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</si>
  <si>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</si>
  <si>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</si>
  <si>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</si>
  <si>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</si>
  <si>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</si>
  <si>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</si>
  <si>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</si>
  <si>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</si>
  <si>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</si>
  <si>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</si>
  <si>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</si>
  <si>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</si>
  <si>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</si>
  <si>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</si>
  <si>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</si>
  <si>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</si>
  <si>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</si>
  <si>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</si>
  <si>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</si>
  <si>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</si>
  <si>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</si>
  <si>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</si>
  <si>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</si>
  <si>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</si>
  <si>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06.07.2016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</si>
</sst>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25664828"/>
        <c:axId val="45624989"/>
      </c:bar3DChart>
      <c:catAx>
        <c:axId val="25664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24989"/>
        <c:crosses val="autoZero"/>
        <c:auto val="1"/>
        <c:lblOffset val="100"/>
        <c:tickLblSkip val="1"/>
        <c:noMultiLvlLbl val="0"/>
      </c:catAx>
      <c:valAx>
        <c:axId val="45624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648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58685222"/>
        <c:axId val="57283863"/>
      </c:bar3DChart>
      <c:catAx>
        <c:axId val="5868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83863"/>
        <c:crosses val="autoZero"/>
        <c:auto val="1"/>
        <c:lblOffset val="100"/>
        <c:tickLblSkip val="1"/>
        <c:noMultiLvlLbl val="0"/>
      </c:catAx>
      <c:valAx>
        <c:axId val="57283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85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66937008"/>
        <c:axId val="60062769"/>
      </c:bar3DChart>
      <c:catAx>
        <c:axId val="6693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62769"/>
        <c:crosses val="autoZero"/>
        <c:auto val="1"/>
        <c:lblOffset val="100"/>
        <c:tickLblSkip val="1"/>
        <c:noMultiLvlLbl val="0"/>
      </c:catAx>
      <c:valAx>
        <c:axId val="60062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70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46654426"/>
        <c:axId val="33783275"/>
      </c:bar3DChart>
      <c:catAx>
        <c:axId val="46654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83275"/>
        <c:crosses val="autoZero"/>
        <c:auto val="1"/>
        <c:lblOffset val="100"/>
        <c:tickLblSkip val="1"/>
        <c:noMultiLvlLbl val="0"/>
      </c:catAx>
      <c:valAx>
        <c:axId val="33783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4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42936996"/>
        <c:axId val="15586373"/>
      </c:bar3DChart>
      <c:catAx>
        <c:axId val="4293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86373"/>
        <c:crosses val="autoZero"/>
        <c:auto val="1"/>
        <c:lblOffset val="100"/>
        <c:tickLblSkip val="2"/>
        <c:noMultiLvlLbl val="0"/>
      </c:catAx>
      <c:valAx>
        <c:axId val="1558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6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35061518"/>
        <c:axId val="28236095"/>
      </c:bar3DChart>
      <c:catAx>
        <c:axId val="350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6095"/>
        <c:crosses val="autoZero"/>
        <c:auto val="1"/>
        <c:lblOffset val="100"/>
        <c:tickLblSkip val="1"/>
        <c:noMultiLvlLbl val="0"/>
      </c:catAx>
      <c:valAx>
        <c:axId val="28236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615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16829208"/>
        <c:axId val="18908889"/>
      </c:bar3DChart>
      <c:catAx>
        <c:axId val="16829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08889"/>
        <c:crosses val="autoZero"/>
        <c:auto val="1"/>
        <c:lblOffset val="100"/>
        <c:tickLblSkip val="1"/>
        <c:noMultiLvlLbl val="0"/>
      </c:catAx>
      <c:valAx>
        <c:axId val="1890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9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37066946"/>
        <c:axId val="43349779"/>
      </c:bar3DChart>
      <c:catAx>
        <c:axId val="3706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49779"/>
        <c:crosses val="autoZero"/>
        <c:auto val="1"/>
        <c:lblOffset val="100"/>
        <c:tickLblSkip val="1"/>
        <c:noMultiLvlLbl val="0"/>
      </c:catAx>
      <c:valAx>
        <c:axId val="43349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32510476"/>
        <c:axId val="57861101"/>
      </c:bar3DChart>
      <c:catAx>
        <c:axId val="3251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61101"/>
        <c:crosses val="autoZero"/>
        <c:auto val="1"/>
        <c:lblOffset val="100"/>
        <c:tickLblSkip val="1"/>
        <c:noMultiLvlLbl val="0"/>
      </c:catAx>
      <c:valAx>
        <c:axId val="57861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0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</f>
        <v>233561.60000000003</v>
      </c>
      <c r="E6" s="3">
        <f>D6/D150*100</f>
        <v>32.54741716219292</v>
      </c>
      <c r="F6" s="3">
        <f>D6/B6*100</f>
        <v>85.85014995002894</v>
      </c>
      <c r="G6" s="3">
        <f aca="true" t="shared" si="0" ref="G6:G43">D6/C6*100</f>
        <v>54.53440832346836</v>
      </c>
      <c r="H6" s="51">
        <f>B6-D6</f>
        <v>38495.69999999995</v>
      </c>
      <c r="I6" s="51">
        <f aca="true" t="shared" si="1" ref="I6:I43">C6-D6</f>
        <v>194721.39999999997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</f>
        <v>105706.50000000001</v>
      </c>
      <c r="E7" s="103">
        <f>D7/D6*100</f>
        <v>45.25850996054146</v>
      </c>
      <c r="F7" s="103">
        <f>D7/B7*100</f>
        <v>86.72684937530974</v>
      </c>
      <c r="G7" s="103">
        <f>D7/C7*100</f>
        <v>56.25130708398278</v>
      </c>
      <c r="H7" s="113">
        <f>B7-D7</f>
        <v>16177.89999999998</v>
      </c>
      <c r="I7" s="113">
        <f t="shared" si="1"/>
        <v>82211.79999999997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</f>
        <v>175623.49999999997</v>
      </c>
      <c r="E8" s="1">
        <f>D8/D6*100</f>
        <v>75.19365340877951</v>
      </c>
      <c r="F8" s="1">
        <f>D8/B8*100</f>
        <v>92.81135867477195</v>
      </c>
      <c r="G8" s="1">
        <f t="shared" si="0"/>
        <v>58.91792717162011</v>
      </c>
      <c r="H8" s="48">
        <f>B8-D8</f>
        <v>13602.800000000017</v>
      </c>
      <c r="I8" s="48">
        <f t="shared" si="1"/>
        <v>122458.1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</f>
        <v>34</v>
      </c>
      <c r="E9" s="12">
        <f>D9/D6*100</f>
        <v>0.014557187482873896</v>
      </c>
      <c r="F9" s="128">
        <f>D9/B9*100</f>
        <v>64.63878326996198</v>
      </c>
      <c r="G9" s="1">
        <f t="shared" si="0"/>
        <v>39.6732788798133</v>
      </c>
      <c r="H9" s="48">
        <f aca="true" t="shared" si="2" ref="H9:H43">B9-D9</f>
        <v>18.6</v>
      </c>
      <c r="I9" s="48">
        <f t="shared" si="1"/>
        <v>51.7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</f>
        <v>14236.700000000006</v>
      </c>
      <c r="E10" s="1">
        <f>D10/D6*100</f>
        <v>6.095479736395026</v>
      </c>
      <c r="F10" s="1">
        <f aca="true" t="shared" si="3" ref="F10:F41">D10/B10*100</f>
        <v>78.87106245775767</v>
      </c>
      <c r="G10" s="1">
        <f t="shared" si="0"/>
        <v>52.50604844658191</v>
      </c>
      <c r="H10" s="48">
        <f t="shared" si="2"/>
        <v>3813.8999999999924</v>
      </c>
      <c r="I10" s="48">
        <f t="shared" si="1"/>
        <v>12877.699999999995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</f>
        <v>30613.100000000002</v>
      </c>
      <c r="E11" s="1">
        <f>D11/D6*100</f>
        <v>13.107077533293143</v>
      </c>
      <c r="F11" s="1">
        <f t="shared" si="3"/>
        <v>67.34073911130665</v>
      </c>
      <c r="G11" s="1">
        <f t="shared" si="0"/>
        <v>42.723027626900084</v>
      </c>
      <c r="H11" s="48">
        <f t="shared" si="2"/>
        <v>14846.899999999998</v>
      </c>
      <c r="I11" s="48">
        <f t="shared" si="1"/>
        <v>41041.7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</f>
        <v>6810.700000000002</v>
      </c>
      <c r="E12" s="1">
        <f>D12/D6*100</f>
        <v>2.916018729106155</v>
      </c>
      <c r="F12" s="1">
        <f t="shared" si="3"/>
        <v>83.07960672375518</v>
      </c>
      <c r="G12" s="1">
        <f t="shared" si="0"/>
        <v>46.2055630936228</v>
      </c>
      <c r="H12" s="48">
        <f t="shared" si="2"/>
        <v>1387.0999999999976</v>
      </c>
      <c r="I12" s="48">
        <f t="shared" si="1"/>
        <v>7929.299999999998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6243.600000000056</v>
      </c>
      <c r="E13" s="1">
        <f>D13/D6*100</f>
        <v>2.6732134049433016</v>
      </c>
      <c r="F13" s="1">
        <f t="shared" si="3"/>
        <v>56.40108401084063</v>
      </c>
      <c r="G13" s="1">
        <f t="shared" si="0"/>
        <v>37.59732634811701</v>
      </c>
      <c r="H13" s="48">
        <f t="shared" si="2"/>
        <v>4826.3999999999405</v>
      </c>
      <c r="I13" s="48">
        <f t="shared" si="1"/>
        <v>10362.899999999958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</f>
        <v>120971.40000000001</v>
      </c>
      <c r="E18" s="3">
        <f>D18/D150*100</f>
        <v>16.857679603558566</v>
      </c>
      <c r="F18" s="3">
        <f>D18/B18*100</f>
        <v>80.21534623757447</v>
      </c>
      <c r="G18" s="3">
        <f t="shared" si="0"/>
        <v>47.59318273021269</v>
      </c>
      <c r="H18" s="51">
        <f>B18-D18</f>
        <v>29836.89999999998</v>
      </c>
      <c r="I18" s="51">
        <f t="shared" si="1"/>
        <v>133206.59999999998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</f>
        <v>89105.5</v>
      </c>
      <c r="E19" s="103">
        <f>D19/D18*100</f>
        <v>73.65831923909288</v>
      </c>
      <c r="F19" s="103">
        <f t="shared" si="3"/>
        <v>80.82344116081057</v>
      </c>
      <c r="G19" s="103">
        <f t="shared" si="0"/>
        <v>46.66675395412172</v>
      </c>
      <c r="H19" s="113">
        <f t="shared" si="2"/>
        <v>21141.600000000006</v>
      </c>
      <c r="I19" s="113">
        <f t="shared" si="1"/>
        <v>101834.5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</f>
        <v>93293.1</v>
      </c>
      <c r="E20" s="1">
        <f>D20/D18*100</f>
        <v>77.11996389229189</v>
      </c>
      <c r="F20" s="1">
        <f t="shared" si="3"/>
        <v>84.49099692259763</v>
      </c>
      <c r="G20" s="1">
        <f t="shared" si="0"/>
        <v>49.98523906552302</v>
      </c>
      <c r="H20" s="48">
        <f t="shared" si="2"/>
        <v>17124.699999999997</v>
      </c>
      <c r="I20" s="48">
        <f t="shared" si="1"/>
        <v>93348.19999999998</v>
      </c>
    </row>
    <row r="21" spans="1:9" ht="18">
      <c r="A21" s="26" t="s">
        <v>2</v>
      </c>
      <c r="B21" s="46">
        <v>13639.4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</f>
        <v>9477.100000000002</v>
      </c>
      <c r="E21" s="1">
        <f>D21/D18*100</f>
        <v>7.83416576149404</v>
      </c>
      <c r="F21" s="1">
        <f t="shared" si="3"/>
        <v>69.48326172705546</v>
      </c>
      <c r="G21" s="1">
        <f t="shared" si="0"/>
        <v>44.99171576283821</v>
      </c>
      <c r="H21" s="48">
        <f t="shared" si="2"/>
        <v>4162.299999999997</v>
      </c>
      <c r="I21" s="48">
        <f t="shared" si="1"/>
        <v>11586.999999999996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</f>
        <v>1974.1000000000001</v>
      </c>
      <c r="E22" s="1">
        <f>D22/D18*100</f>
        <v>1.6318733188175056</v>
      </c>
      <c r="F22" s="1">
        <f t="shared" si="3"/>
        <v>85.39233497707414</v>
      </c>
      <c r="G22" s="1">
        <f t="shared" si="0"/>
        <v>50.38668674545037</v>
      </c>
      <c r="H22" s="48">
        <f t="shared" si="2"/>
        <v>337.70000000000005</v>
      </c>
      <c r="I22" s="48">
        <f t="shared" si="1"/>
        <v>1943.8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</f>
        <v>12599.3</v>
      </c>
      <c r="E23" s="1">
        <f>D23/D18*100</f>
        <v>10.415106380516386</v>
      </c>
      <c r="F23" s="1">
        <f t="shared" si="3"/>
        <v>80.40344350067963</v>
      </c>
      <c r="G23" s="1">
        <f t="shared" si="0"/>
        <v>45.314051013508646</v>
      </c>
      <c r="H23" s="48">
        <f t="shared" si="2"/>
        <v>3070.800000000001</v>
      </c>
      <c r="I23" s="48">
        <f t="shared" si="1"/>
        <v>15205.100000000002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</f>
        <v>761.4999999999999</v>
      </c>
      <c r="E24" s="1">
        <f>D24/D18*100</f>
        <v>0.6294876309607063</v>
      </c>
      <c r="F24" s="1">
        <f t="shared" si="3"/>
        <v>81.0623802427081</v>
      </c>
      <c r="G24" s="1">
        <f t="shared" si="0"/>
        <v>47.84493591354611</v>
      </c>
      <c r="H24" s="48">
        <f t="shared" si="2"/>
        <v>177.9000000000001</v>
      </c>
      <c r="I24" s="48">
        <f t="shared" si="1"/>
        <v>830.1</v>
      </c>
    </row>
    <row r="25" spans="1:9" ht="18.75" thickBot="1">
      <c r="A25" s="26" t="s">
        <v>34</v>
      </c>
      <c r="B25" s="47">
        <f>B18-B20-B21-B22-B23-B24</f>
        <v>7829.799999999985</v>
      </c>
      <c r="C25" s="47">
        <f>C18-C20-C21-C22-C23-C24</f>
        <v>13158.70000000001</v>
      </c>
      <c r="D25" s="47">
        <f>D18-D20-D21-D22-D23-D24</f>
        <v>2866.300000000001</v>
      </c>
      <c r="E25" s="1">
        <f>D25/D18*100</f>
        <v>2.369403015919466</v>
      </c>
      <c r="F25" s="1">
        <f t="shared" si="3"/>
        <v>36.60757618329979</v>
      </c>
      <c r="G25" s="1">
        <f t="shared" si="0"/>
        <v>21.782546908129213</v>
      </c>
      <c r="H25" s="48">
        <f t="shared" si="2"/>
        <v>4963.499999999984</v>
      </c>
      <c r="I25" s="48">
        <f t="shared" si="1"/>
        <v>10292.400000000009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</f>
        <v>27764.6</v>
      </c>
      <c r="E33" s="3">
        <f>D33/D150*100</f>
        <v>3.8690693099440203</v>
      </c>
      <c r="F33" s="3">
        <f>D33/B33*100</f>
        <v>89.15684316325908</v>
      </c>
      <c r="G33" s="3">
        <f t="shared" si="0"/>
        <v>55.21414807110627</v>
      </c>
      <c r="H33" s="51">
        <f t="shared" si="2"/>
        <v>3376.7000000000007</v>
      </c>
      <c r="I33" s="51">
        <f t="shared" si="1"/>
        <v>22520.699999999997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</f>
        <v>20657.1</v>
      </c>
      <c r="E34" s="1">
        <f>D34/D33*100</f>
        <v>74.40085576597538</v>
      </c>
      <c r="F34" s="1">
        <f t="shared" si="3"/>
        <v>94.64923092431121</v>
      </c>
      <c r="G34" s="1">
        <f t="shared" si="0"/>
        <v>58.992306506057126</v>
      </c>
      <c r="H34" s="48">
        <f t="shared" si="2"/>
        <v>1167.800000000003</v>
      </c>
      <c r="I34" s="48">
        <f t="shared" si="1"/>
        <v>14359.5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</f>
        <v>1241.3999999999996</v>
      </c>
      <c r="E36" s="1">
        <f>D36/D33*100</f>
        <v>4.4711611188347735</v>
      </c>
      <c r="F36" s="1">
        <f t="shared" si="3"/>
        <v>66.6201567028013</v>
      </c>
      <c r="G36" s="1">
        <f t="shared" si="0"/>
        <v>36.680061458456436</v>
      </c>
      <c r="H36" s="48">
        <f t="shared" si="2"/>
        <v>622.0000000000005</v>
      </c>
      <c r="I36" s="48">
        <f t="shared" si="1"/>
        <v>2143.0000000000005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1.1954071011287761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0.09184357058988785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5508.7</v>
      </c>
      <c r="E39" s="1">
        <f>D39/D33*100</f>
        <v>19.840732443471182</v>
      </c>
      <c r="F39" s="1">
        <f t="shared" si="3"/>
        <v>80.83910542380843</v>
      </c>
      <c r="G39" s="1">
        <f t="shared" si="0"/>
        <v>50.56543849020581</v>
      </c>
      <c r="H39" s="48">
        <f>B39-D39</f>
        <v>1305.699999999998</v>
      </c>
      <c r="I39" s="48">
        <f t="shared" si="1"/>
        <v>5385.499999999999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</f>
        <v>484.1</v>
      </c>
      <c r="E43" s="3">
        <f>D43/D150*100</f>
        <v>0.06746059561253902</v>
      </c>
      <c r="F43" s="3">
        <f>D43/B43*100</f>
        <v>80.28192371475954</v>
      </c>
      <c r="G43" s="3">
        <f t="shared" si="0"/>
        <v>53.462175593594694</v>
      </c>
      <c r="H43" s="51">
        <f t="shared" si="2"/>
        <v>118.89999999999998</v>
      </c>
      <c r="I43" s="51">
        <f t="shared" si="1"/>
        <v>421.4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</f>
        <v>3729.200000000001</v>
      </c>
      <c r="E45" s="3">
        <f>D45/D150*100</f>
        <v>0.5196737309611249</v>
      </c>
      <c r="F45" s="3">
        <f>D45/B45*100</f>
        <v>83.38252392451484</v>
      </c>
      <c r="G45" s="3">
        <f aca="true" t="shared" si="4" ref="G45:G76">D45/C45*100</f>
        <v>48.17092073989874</v>
      </c>
      <c r="H45" s="51">
        <f>B45-D45</f>
        <v>743.1999999999985</v>
      </c>
      <c r="I45" s="51">
        <f aca="true" t="shared" si="5" ref="I45:I77">C45-D45</f>
        <v>4012.399999999999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</f>
        <v>3275.9000000000005</v>
      </c>
      <c r="E46" s="1">
        <f>D46/D45*100</f>
        <v>87.84457792556043</v>
      </c>
      <c r="F46" s="1">
        <f aca="true" t="shared" si="6" ref="F46:F74">D46/B46*100</f>
        <v>83.86626046440185</v>
      </c>
      <c r="G46" s="1">
        <f t="shared" si="4"/>
        <v>48.50598199478797</v>
      </c>
      <c r="H46" s="48">
        <f aca="true" t="shared" si="7" ref="H46:H74">B46-D46</f>
        <v>630.1999999999994</v>
      </c>
      <c r="I46" s="48">
        <f t="shared" si="5"/>
        <v>3477.7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0.021452322213879646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</f>
        <v>30.700000000000003</v>
      </c>
      <c r="E48" s="1">
        <f>D48/D45*100</f>
        <v>0.8232328649576315</v>
      </c>
      <c r="F48" s="1">
        <f t="shared" si="6"/>
        <v>82.97297297297298</v>
      </c>
      <c r="G48" s="1">
        <f t="shared" si="4"/>
        <v>43.42291371994342</v>
      </c>
      <c r="H48" s="48">
        <f t="shared" si="7"/>
        <v>6.299999999999997</v>
      </c>
      <c r="I48" s="48">
        <f t="shared" si="5"/>
        <v>40</v>
      </c>
    </row>
    <row r="49" spans="1:9" ht="18">
      <c r="A49" s="26" t="s">
        <v>0</v>
      </c>
      <c r="B49" s="46">
        <v>328.1</v>
      </c>
      <c r="C49" s="47">
        <v>568.5</v>
      </c>
      <c r="D49" s="48">
        <f>2.2+2.5+0.8+112.4+2.2+0.1+69.1+4.4-0.1+35.2+27.4+4.8+1+22.3+2.5+1.6+0.6+4.2-0.1</f>
        <v>293.1</v>
      </c>
      <c r="E49" s="1">
        <f>D49/D45*100</f>
        <v>7.859594551110156</v>
      </c>
      <c r="F49" s="1">
        <f t="shared" si="6"/>
        <v>89.33252057299605</v>
      </c>
      <c r="G49" s="1">
        <f t="shared" si="4"/>
        <v>51.556728232189975</v>
      </c>
      <c r="H49" s="48">
        <f t="shared" si="7"/>
        <v>35</v>
      </c>
      <c r="I49" s="48">
        <f t="shared" si="5"/>
        <v>275.4</v>
      </c>
    </row>
    <row r="50" spans="1:9" ht="18.75" thickBot="1">
      <c r="A50" s="26" t="s">
        <v>34</v>
      </c>
      <c r="B50" s="47">
        <f>B45-B46-B49-B48-B47</f>
        <v>200.3999999999997</v>
      </c>
      <c r="C50" s="47">
        <f>C45-C46-C49-C48-C47</f>
        <v>347.5</v>
      </c>
      <c r="D50" s="47">
        <f>D45-D46-D49-D48-D47</f>
        <v>128.7000000000006</v>
      </c>
      <c r="E50" s="1">
        <f>D50/D45*100</f>
        <v>3.4511423361579046</v>
      </c>
      <c r="F50" s="1">
        <f t="shared" si="6"/>
        <v>64.22155688622794</v>
      </c>
      <c r="G50" s="1">
        <f t="shared" si="4"/>
        <v>37.03597122302176</v>
      </c>
      <c r="H50" s="48">
        <f t="shared" si="7"/>
        <v>71.69999999999908</v>
      </c>
      <c r="I50" s="48">
        <f t="shared" si="5"/>
        <v>218.7999999999994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</f>
        <v>7636.2999999999965</v>
      </c>
      <c r="E51" s="3">
        <f>D51/D150*100</f>
        <v>1.0641382901797798</v>
      </c>
      <c r="F51" s="3">
        <f>D51/B51*100</f>
        <v>71.54313874289137</v>
      </c>
      <c r="G51" s="3">
        <f t="shared" si="4"/>
        <v>44.54964967242474</v>
      </c>
      <c r="H51" s="51">
        <f>B51-D51</f>
        <v>3037.400000000004</v>
      </c>
      <c r="I51" s="51">
        <f t="shared" si="5"/>
        <v>9504.800000000003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</f>
        <v>5039.999999999999</v>
      </c>
      <c r="E52" s="1">
        <f>D52/D51*100</f>
        <v>66.00055000458339</v>
      </c>
      <c r="F52" s="1">
        <f t="shared" si="6"/>
        <v>81.4716627331803</v>
      </c>
      <c r="G52" s="1">
        <f t="shared" si="4"/>
        <v>48.796073077928476</v>
      </c>
      <c r="H52" s="48">
        <f t="shared" si="7"/>
        <v>1146.2000000000007</v>
      </c>
      <c r="I52" s="48">
        <f t="shared" si="5"/>
        <v>5288.700000000002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</f>
        <v>134.20000000000002</v>
      </c>
      <c r="E54" s="1">
        <f>D54/D51*100</f>
        <v>1.7573955973442645</v>
      </c>
      <c r="F54" s="1">
        <f t="shared" si="6"/>
        <v>81.67985392574559</v>
      </c>
      <c r="G54" s="1">
        <f t="shared" si="4"/>
        <v>46.75958188153311</v>
      </c>
      <c r="H54" s="48">
        <f t="shared" si="7"/>
        <v>30.099999999999994</v>
      </c>
      <c r="I54" s="48">
        <f t="shared" si="5"/>
        <v>152.79999999999998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</f>
        <v>359.59999999999997</v>
      </c>
      <c r="E55" s="1">
        <f>D55/D51*100</f>
        <v>4.7090868614381325</v>
      </c>
      <c r="F55" s="1">
        <f t="shared" si="6"/>
        <v>62.33315999306639</v>
      </c>
      <c r="G55" s="1">
        <f t="shared" si="4"/>
        <v>38.538205980066444</v>
      </c>
      <c r="H55" s="48">
        <f t="shared" si="7"/>
        <v>217.3</v>
      </c>
      <c r="I55" s="48">
        <f t="shared" si="5"/>
        <v>573.5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0.523813888925265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2062.4999999999977</v>
      </c>
      <c r="E57" s="1">
        <f>D57/D51*100</f>
        <v>27.00915364770895</v>
      </c>
      <c r="F57" s="1">
        <f t="shared" si="6"/>
        <v>58.159208188816436</v>
      </c>
      <c r="G57" s="1">
        <f t="shared" si="4"/>
        <v>38.334293626749414</v>
      </c>
      <c r="H57" s="48">
        <f>B57-D57</f>
        <v>1483.800000000003</v>
      </c>
      <c r="I57" s="48">
        <f>C57-D57</f>
        <v>3317.7999999999997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</f>
        <v>1036.7</v>
      </c>
      <c r="E59" s="3">
        <f>D59/D150*100</f>
        <v>0.14446684460136167</v>
      </c>
      <c r="F59" s="3">
        <f>D59/B59*100</f>
        <v>20.18654100786666</v>
      </c>
      <c r="G59" s="3">
        <f t="shared" si="4"/>
        <v>16.90804710180383</v>
      </c>
      <c r="H59" s="51">
        <f>B59-D59</f>
        <v>4098.900000000001</v>
      </c>
      <c r="I59" s="51">
        <f t="shared" si="5"/>
        <v>5094.7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</f>
        <v>805</v>
      </c>
      <c r="E60" s="1">
        <f>D60/D59*100</f>
        <v>77.65023632680621</v>
      </c>
      <c r="F60" s="1">
        <f t="shared" si="6"/>
        <v>81.07563702286232</v>
      </c>
      <c r="G60" s="1">
        <f t="shared" si="4"/>
        <v>49.007670765859004</v>
      </c>
      <c r="H60" s="48">
        <f t="shared" si="7"/>
        <v>187.89999999999998</v>
      </c>
      <c r="I60" s="48">
        <f t="shared" si="5"/>
        <v>837.6000000000001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</f>
        <v>194.8</v>
      </c>
      <c r="E62" s="1">
        <f>D62/D59*100</f>
        <v>18.790392591878074</v>
      </c>
      <c r="F62" s="1">
        <f t="shared" si="6"/>
        <v>52.920402064656344</v>
      </c>
      <c r="G62" s="1">
        <f t="shared" si="4"/>
        <v>31.04382470119522</v>
      </c>
      <c r="H62" s="48">
        <f t="shared" si="7"/>
        <v>173.3</v>
      </c>
      <c r="I62" s="48">
        <f t="shared" si="5"/>
        <v>432.7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36.900000000000034</v>
      </c>
      <c r="E64" s="1">
        <f>D64/D59*100</f>
        <v>3.559371081315717</v>
      </c>
      <c r="F64" s="1">
        <f t="shared" si="6"/>
        <v>33.12387791741454</v>
      </c>
      <c r="G64" s="1">
        <f t="shared" si="4"/>
        <v>18.626956082786524</v>
      </c>
      <c r="H64" s="48">
        <f t="shared" si="7"/>
        <v>74.50000000000068</v>
      </c>
      <c r="I64" s="48">
        <f t="shared" si="5"/>
        <v>161.1999999999996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0.0250137924239842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</f>
        <v>28796.399999999998</v>
      </c>
      <c r="E90" s="3">
        <f>D90/D150*100</f>
        <v>4.012853326785619</v>
      </c>
      <c r="F90" s="3">
        <f aca="true" t="shared" si="10" ref="F90:F96">D90/B90*100</f>
        <v>78.72407316786453</v>
      </c>
      <c r="G90" s="3">
        <f t="shared" si="8"/>
        <v>48.86709204452891</v>
      </c>
      <c r="H90" s="51">
        <f aca="true" t="shared" si="11" ref="H90:H96">B90-D90</f>
        <v>7782.500000000004</v>
      </c>
      <c r="I90" s="51">
        <f t="shared" si="9"/>
        <v>30131.60000000001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</f>
        <v>24370.2</v>
      </c>
      <c r="E91" s="1">
        <f>D91/D90*100</f>
        <v>84.62932866608327</v>
      </c>
      <c r="F91" s="1">
        <f t="shared" si="10"/>
        <v>79.64039568239527</v>
      </c>
      <c r="G91" s="1">
        <f t="shared" si="8"/>
        <v>49.26945541221638</v>
      </c>
      <c r="H91" s="48">
        <f t="shared" si="11"/>
        <v>6230.0999999999985</v>
      </c>
      <c r="I91" s="48">
        <f t="shared" si="9"/>
        <v>25092.899999999998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</f>
        <v>1002.4</v>
      </c>
      <c r="E92" s="1">
        <f>D92/D90*100</f>
        <v>3.4809906793904797</v>
      </c>
      <c r="F92" s="1">
        <f t="shared" si="10"/>
        <v>83.20743753631609</v>
      </c>
      <c r="G92" s="1">
        <f t="shared" si="8"/>
        <v>47.25181483925709</v>
      </c>
      <c r="H92" s="48">
        <f t="shared" si="11"/>
        <v>202.30000000000007</v>
      </c>
      <c r="I92" s="48">
        <f t="shared" si="9"/>
        <v>1119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3423.799999999997</v>
      </c>
      <c r="E94" s="1">
        <f>D94/D90*100</f>
        <v>11.88968065452625</v>
      </c>
      <c r="F94" s="1">
        <f t="shared" si="10"/>
        <v>71.71913948763056</v>
      </c>
      <c r="G94" s="1">
        <f>D94/C94*100</f>
        <v>46.6235446313065</v>
      </c>
      <c r="H94" s="48">
        <f t="shared" si="11"/>
        <v>1350.1000000000054</v>
      </c>
      <c r="I94" s="48">
        <f>C94-D94</f>
        <v>3919.700000000012</v>
      </c>
    </row>
    <row r="95" spans="1:9" ht="18.75">
      <c r="A95" s="116" t="s">
        <v>12</v>
      </c>
      <c r="B95" s="119">
        <v>54440.9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</f>
        <v>45679.200000000004</v>
      </c>
      <c r="E95" s="115">
        <f>D95/D150*100</f>
        <v>6.365515470159662</v>
      </c>
      <c r="F95" s="118">
        <f t="shared" si="10"/>
        <v>83.906033882614</v>
      </c>
      <c r="G95" s="114">
        <f>D95/C95*100</f>
        <v>57.439978069816966</v>
      </c>
      <c r="H95" s="120">
        <f t="shared" si="11"/>
        <v>8761.699999999997</v>
      </c>
      <c r="I95" s="130">
        <f>C95-D95</f>
        <v>33845.89999999999</v>
      </c>
    </row>
    <row r="96" spans="1:9" ht="18.75" thickBot="1">
      <c r="A96" s="117" t="s">
        <v>100</v>
      </c>
      <c r="B96" s="122">
        <v>3437.3</v>
      </c>
      <c r="C96" s="123">
        <f>5343.5+287.2</f>
        <v>5630.7</v>
      </c>
      <c r="D96" s="124">
        <f>57.3+368.5+61.1+0.1+320+59+0.8+309+245.5+61.2+0.4-0.1+489+12.5+64.8+24.2+437.3+329.2+2.4+382.5+3.4</f>
        <v>3228.1000000000004</v>
      </c>
      <c r="E96" s="125">
        <f>D96/D95*100</f>
        <v>7.066892590062873</v>
      </c>
      <c r="F96" s="126">
        <f t="shared" si="10"/>
        <v>93.91382771361243</v>
      </c>
      <c r="G96" s="127">
        <f>D96/C96*100</f>
        <v>57.33034969009183</v>
      </c>
      <c r="H96" s="131">
        <f t="shared" si="11"/>
        <v>209.19999999999982</v>
      </c>
      <c r="I96" s="132">
        <f>C96-D96</f>
        <v>2402.5999999999995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</f>
        <v>4512.1</v>
      </c>
      <c r="E102" s="22">
        <f>D102/D150*100</f>
        <v>0.6287728846588252</v>
      </c>
      <c r="F102" s="22">
        <f>D102/B102*100</f>
        <v>74.97050760156185</v>
      </c>
      <c r="G102" s="22">
        <f aca="true" t="shared" si="12" ref="G102:G148">D102/C102*100</f>
        <v>43.337655477116655</v>
      </c>
      <c r="H102" s="87">
        <f aca="true" t="shared" si="13" ref="H102:H107">B102-D102</f>
        <v>1506.3999999999996</v>
      </c>
      <c r="I102" s="87">
        <f aca="true" t="shared" si="14" ref="I102:I148">C102-D102</f>
        <v>5899.4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</f>
        <v>33.9</v>
      </c>
      <c r="E103" s="91">
        <f>D103/D102*100</f>
        <v>0.7513131357904301</v>
      </c>
      <c r="F103" s="1">
        <f>D103/B103*100</f>
        <v>36.88792165397171</v>
      </c>
      <c r="G103" s="91">
        <f>D103/C103*100</f>
        <v>18.070362473347547</v>
      </c>
      <c r="H103" s="95">
        <f t="shared" si="13"/>
        <v>58.00000000000001</v>
      </c>
      <c r="I103" s="95">
        <f t="shared" si="14"/>
        <v>153.7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</f>
        <v>3995.099999999999</v>
      </c>
      <c r="E104" s="1">
        <f>D104/D102*100</f>
        <v>88.54192061346156</v>
      </c>
      <c r="F104" s="1">
        <f aca="true" t="shared" si="15" ref="F104:F148">D104/B104*100</f>
        <v>81.77129172892317</v>
      </c>
      <c r="G104" s="1">
        <f t="shared" si="12"/>
        <v>46.60911159073674</v>
      </c>
      <c r="H104" s="48">
        <f t="shared" si="13"/>
        <v>890.6000000000008</v>
      </c>
      <c r="I104" s="48">
        <f t="shared" si="14"/>
        <v>4576.4000000000015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483.1000000000017</v>
      </c>
      <c r="E106" s="92">
        <f>D106/D102*100</f>
        <v>10.706766250748027</v>
      </c>
      <c r="F106" s="92">
        <f t="shared" si="15"/>
        <v>46.41175905466437</v>
      </c>
      <c r="G106" s="92">
        <f t="shared" si="12"/>
        <v>29.236262406197156</v>
      </c>
      <c r="H106" s="132">
        <f>B106-D106</f>
        <v>557.7999999999988</v>
      </c>
      <c r="I106" s="132">
        <f t="shared" si="14"/>
        <v>1169.299999999998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311165.69999999995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243253.00000000003</v>
      </c>
      <c r="E107" s="90">
        <f>D107/D150*100</f>
        <v>33.89793898892161</v>
      </c>
      <c r="F107" s="90">
        <f>D107/B107*100</f>
        <v>78.1747474094992</v>
      </c>
      <c r="G107" s="90">
        <f t="shared" si="12"/>
        <v>50.69525100248232</v>
      </c>
      <c r="H107" s="89">
        <f t="shared" si="13"/>
        <v>67912.69999999992</v>
      </c>
      <c r="I107" s="89">
        <f t="shared" si="14"/>
        <v>236580.89999999994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</f>
        <v>747.2999999999998</v>
      </c>
      <c r="E108" s="6">
        <f>D108/D107*100</f>
        <v>0.30721101075834617</v>
      </c>
      <c r="F108" s="6">
        <f t="shared" si="15"/>
        <v>59.10313192027837</v>
      </c>
      <c r="G108" s="6">
        <f t="shared" si="12"/>
        <v>34.49819961222417</v>
      </c>
      <c r="H108" s="65">
        <f aca="true" t="shared" si="16" ref="H108:H148">B108-D108</f>
        <v>517.1000000000003</v>
      </c>
      <c r="I108" s="65">
        <f t="shared" si="14"/>
        <v>1418.9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50.996922253445746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</f>
        <v>244.8</v>
      </c>
      <c r="E110" s="6">
        <f>D110/D107*100</f>
        <v>0.10063596337969108</v>
      </c>
      <c r="F110" s="6">
        <f>D110/B110*100</f>
        <v>82.01005025125629</v>
      </c>
      <c r="G110" s="6">
        <f t="shared" si="12"/>
        <v>31.453167159193118</v>
      </c>
      <c r="H110" s="65">
        <f t="shared" si="16"/>
        <v>53.69999999999999</v>
      </c>
      <c r="I110" s="65">
        <f t="shared" si="14"/>
        <v>533.5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</f>
        <v>10.5</v>
      </c>
      <c r="E113" s="6">
        <f>D113/D107*100</f>
        <v>0.004316493527315181</v>
      </c>
      <c r="F113" s="6">
        <f t="shared" si="15"/>
        <v>26.25</v>
      </c>
      <c r="G113" s="6">
        <f t="shared" si="12"/>
        <v>21</v>
      </c>
      <c r="H113" s="65">
        <f t="shared" si="16"/>
        <v>29.5</v>
      </c>
      <c r="I113" s="65">
        <f t="shared" si="14"/>
        <v>39.5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</f>
        <v>667.7000000000002</v>
      </c>
      <c r="E114" s="6">
        <f>D114/D107*100</f>
        <v>0.2744878788750807</v>
      </c>
      <c r="F114" s="6">
        <f t="shared" si="15"/>
        <v>62.54800936768151</v>
      </c>
      <c r="G114" s="6">
        <f t="shared" si="12"/>
        <v>37.18120057912909</v>
      </c>
      <c r="H114" s="65">
        <f t="shared" si="16"/>
        <v>399.79999999999984</v>
      </c>
      <c r="I114" s="65">
        <f t="shared" si="14"/>
        <v>1128.1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</f>
        <v>129.39999999999998</v>
      </c>
      <c r="E118" s="6">
        <f>D118/D107*100</f>
        <v>0.05319564404138899</v>
      </c>
      <c r="F118" s="6">
        <f t="shared" si="15"/>
        <v>94.93763756419659</v>
      </c>
      <c r="G118" s="6">
        <f t="shared" si="12"/>
        <v>56.35888501742159</v>
      </c>
      <c r="H118" s="65">
        <f t="shared" si="16"/>
        <v>6.900000000000034</v>
      </c>
      <c r="I118" s="65">
        <f t="shared" si="14"/>
        <v>100.20000000000002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79.28902627511593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4.581361792043674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0.009331847911433775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0.06104755131488613</v>
      </c>
      <c r="F128" s="6">
        <f t="shared" si="15"/>
        <v>27.78817365269461</v>
      </c>
      <c r="G128" s="6">
        <f t="shared" si="12"/>
        <v>15.106815869786367</v>
      </c>
      <c r="H128" s="65">
        <f t="shared" si="16"/>
        <v>385.9</v>
      </c>
      <c r="I128" s="65">
        <f t="shared" si="14"/>
        <v>834.5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0.008509658668135644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334.2</v>
      </c>
      <c r="C134" s="57">
        <v>600</v>
      </c>
      <c r="D134" s="80">
        <f>0.8+5+0.9+2.6-0.1+0.6+0.1</f>
        <v>9.9</v>
      </c>
      <c r="E134" s="17">
        <f>D134/D107*100</f>
        <v>0.004069836754325743</v>
      </c>
      <c r="F134" s="6">
        <f t="shared" si="15"/>
        <v>2.9622980251346505</v>
      </c>
      <c r="G134" s="6">
        <f t="shared" si="12"/>
        <v>1.6500000000000001</v>
      </c>
      <c r="H134" s="65">
        <f t="shared" si="16"/>
        <v>324.3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</f>
        <v>132.10000000000002</v>
      </c>
      <c r="E136" s="17">
        <f>D136/D107*100</f>
        <v>0.054305599519841485</v>
      </c>
      <c r="F136" s="6">
        <f t="shared" si="15"/>
        <v>62.311320754716995</v>
      </c>
      <c r="G136" s="6">
        <f>D136/C136*100</f>
        <v>36.321143799835035</v>
      </c>
      <c r="H136" s="65">
        <f t="shared" si="16"/>
        <v>79.89999999999998</v>
      </c>
      <c r="I136" s="65">
        <f t="shared" si="14"/>
        <v>231.59999999999997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</f>
        <v>79.7</v>
      </c>
      <c r="E137" s="111">
        <f>D137/D136*100</f>
        <v>60.333080999242995</v>
      </c>
      <c r="F137" s="1">
        <f t="shared" si="15"/>
        <v>62.411902897415814</v>
      </c>
      <c r="G137" s="1">
        <f>D137/C137*100</f>
        <v>36.42595978062157</v>
      </c>
      <c r="H137" s="48">
        <f t="shared" si="16"/>
        <v>48</v>
      </c>
      <c r="I137" s="48">
        <f t="shared" si="14"/>
        <v>139.10000000000002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</f>
        <v>552.5999999999999</v>
      </c>
      <c r="E138" s="17">
        <f>D138/D107*100</f>
        <v>0.22717088792327325</v>
      </c>
      <c r="F138" s="6">
        <f t="shared" si="15"/>
        <v>80.75405523893029</v>
      </c>
      <c r="G138" s="6">
        <f t="shared" si="12"/>
        <v>47.142125917078985</v>
      </c>
      <c r="H138" s="65">
        <f t="shared" si="16"/>
        <v>131.70000000000005</v>
      </c>
      <c r="I138" s="65">
        <f t="shared" si="14"/>
        <v>619.6000000000001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</f>
        <v>440.49999999999994</v>
      </c>
      <c r="E139" s="1">
        <f>D139/D138*100</f>
        <v>79.71407889974665</v>
      </c>
      <c r="F139" s="1">
        <f aca="true" t="shared" si="17" ref="F139:F147">D139/B139*100</f>
        <v>85.95121951219511</v>
      </c>
      <c r="G139" s="1">
        <f t="shared" si="12"/>
        <v>49.706612502821024</v>
      </c>
      <c r="H139" s="48">
        <f t="shared" si="16"/>
        <v>72.00000000000006</v>
      </c>
      <c r="I139" s="48">
        <f t="shared" si="14"/>
        <v>445.7000000000001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</f>
        <v>20.5</v>
      </c>
      <c r="E140" s="1">
        <f>D140/D138*100</f>
        <v>3.709735794426349</v>
      </c>
      <c r="F140" s="1">
        <f t="shared" si="17"/>
        <v>89.51965065502185</v>
      </c>
      <c r="G140" s="1">
        <f>D140/C140*100</f>
        <v>52.16284987277354</v>
      </c>
      <c r="H140" s="48">
        <f t="shared" si="16"/>
        <v>2.3999999999999986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0.1418276444689274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</f>
        <v>18633.899999999998</v>
      </c>
      <c r="E143" s="17">
        <f>D143/D107*100</f>
        <v>7.660296070346511</v>
      </c>
      <c r="F143" s="107">
        <f t="shared" si="17"/>
        <v>71.4871039395997</v>
      </c>
      <c r="G143" s="6">
        <f t="shared" si="12"/>
        <v>59.845647887052536</v>
      </c>
      <c r="H143" s="65">
        <f t="shared" si="16"/>
        <v>7432.200000000001</v>
      </c>
      <c r="I143" s="65">
        <f t="shared" si="14"/>
        <v>12502.7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0.860832137733142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0.24776672846789144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245894.5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</f>
        <v>193246.10000000003</v>
      </c>
      <c r="E147" s="17">
        <f>D147/D107*100</f>
        <v>79.44243236465738</v>
      </c>
      <c r="F147" s="6">
        <f t="shared" si="17"/>
        <v>78.58902903480966</v>
      </c>
      <c r="G147" s="6">
        <f t="shared" si="12"/>
        <v>49.25318431767353</v>
      </c>
      <c r="H147" s="65">
        <f t="shared" si="16"/>
        <v>52648.399999999965</v>
      </c>
      <c r="I147" s="65">
        <f t="shared" si="14"/>
        <v>199106.39999999997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</f>
        <v>14500.800000000005</v>
      </c>
      <c r="E148" s="17">
        <f>D148/D107*100</f>
        <v>5.9612008896087625</v>
      </c>
      <c r="F148" s="6">
        <f t="shared" si="15"/>
        <v>85.71428571428575</v>
      </c>
      <c r="G148" s="6">
        <f t="shared" si="12"/>
        <v>50.00000000000002</v>
      </c>
      <c r="H148" s="65">
        <f t="shared" si="16"/>
        <v>2416.799999999994</v>
      </c>
      <c r="I148" s="65">
        <f t="shared" si="14"/>
        <v>14500.799999999994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318115.1</v>
      </c>
      <c r="C149" s="81">
        <f>C43+C69+C72+C77+C79+C87+C102+C107+C100+C84+C98</f>
        <v>493497.39999999997</v>
      </c>
      <c r="D149" s="57">
        <f>D43+D69+D72+D77+D79+D87+D102+D107+D100+D84+D98</f>
        <v>248428.70000000004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883423.5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717604.1</v>
      </c>
      <c r="E150" s="35">
        <v>100</v>
      </c>
      <c r="F150" s="3">
        <f>D150/B150*100</f>
        <v>81.22990841878216</v>
      </c>
      <c r="G150" s="3">
        <f aca="true" t="shared" si="18" ref="G150:G156">D150/C150*100</f>
        <v>51.41495276708091</v>
      </c>
      <c r="H150" s="51">
        <f aca="true" t="shared" si="19" ref="H150:H156">B150-D150</f>
        <v>165819.40000000002</v>
      </c>
      <c r="I150" s="51">
        <f aca="true" t="shared" si="20" ref="I150:I156">C150-D150</f>
        <v>678106.8000000002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323641.8</v>
      </c>
      <c r="E151" s="6">
        <f>D151/D150*100</f>
        <v>45.10032760403682</v>
      </c>
      <c r="F151" s="6">
        <f aca="true" t="shared" si="21" ref="F151:F162">D151/B151*100</f>
        <v>88.94642604397552</v>
      </c>
      <c r="G151" s="6">
        <f t="shared" si="18"/>
        <v>54.93167948551485</v>
      </c>
      <c r="H151" s="65">
        <f t="shared" si="19"/>
        <v>40219.70000000001</v>
      </c>
      <c r="I151" s="76">
        <f t="shared" si="20"/>
        <v>265529.6999999998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69739.5</v>
      </c>
      <c r="C152" s="65">
        <f>C11+C23+C36+C55+C62+C92+C49+C140+C109+C112+C96+C137</f>
        <v>114196.40000000001</v>
      </c>
      <c r="D152" s="65">
        <f>D11+D23+D36+D55+D62+D92+D49+D140+D109+D112+D96+D137</f>
        <v>50013.1</v>
      </c>
      <c r="E152" s="6">
        <f>D152/D150*100</f>
        <v>6.969455720779745</v>
      </c>
      <c r="F152" s="6">
        <f t="shared" si="21"/>
        <v>71.7141648563583</v>
      </c>
      <c r="G152" s="6">
        <f t="shared" si="18"/>
        <v>43.795688830821284</v>
      </c>
      <c r="H152" s="65">
        <f t="shared" si="19"/>
        <v>19726.4</v>
      </c>
      <c r="I152" s="76">
        <f t="shared" si="20"/>
        <v>64183.30000000001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16375.700000000008</v>
      </c>
      <c r="E153" s="6">
        <f>D153/D150*100</f>
        <v>2.2819964378687367</v>
      </c>
      <c r="F153" s="6">
        <f t="shared" si="21"/>
        <v>78.36950539589868</v>
      </c>
      <c r="G153" s="6">
        <f t="shared" si="18"/>
        <v>51.62285872806716</v>
      </c>
      <c r="H153" s="65">
        <f t="shared" si="19"/>
        <v>4519.799999999988</v>
      </c>
      <c r="I153" s="76">
        <f t="shared" si="20"/>
        <v>15346.099999999995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11722.1</v>
      </c>
      <c r="E154" s="6">
        <f>D154/D150*100</f>
        <v>1.6335051597391934</v>
      </c>
      <c r="F154" s="6">
        <f t="shared" si="21"/>
        <v>64.98090280664994</v>
      </c>
      <c r="G154" s="6">
        <f t="shared" si="18"/>
        <v>39.942958588753235</v>
      </c>
      <c r="H154" s="65">
        <f t="shared" si="19"/>
        <v>6317.199999999999</v>
      </c>
      <c r="I154" s="76">
        <f t="shared" si="20"/>
        <v>17625</v>
      </c>
      <c r="K154" s="43"/>
      <c r="L154" s="98"/>
    </row>
    <row r="155" spans="1:12" ht="18.75">
      <c r="A155" s="20" t="s">
        <v>2</v>
      </c>
      <c r="B155" s="64">
        <f>B9+B21+B47+B53+B122</f>
        <v>13772.8</v>
      </c>
      <c r="C155" s="64">
        <f>C9+C21+C47+C53+C122</f>
        <v>21243.1</v>
      </c>
      <c r="D155" s="64">
        <f>D9+D21+D47+D53+D122</f>
        <v>9511.900000000001</v>
      </c>
      <c r="E155" s="6">
        <f>D155/D150*100</f>
        <v>1.3255080343047094</v>
      </c>
      <c r="F155" s="6">
        <f t="shared" si="21"/>
        <v>69.06293564126396</v>
      </c>
      <c r="G155" s="6">
        <f t="shared" si="18"/>
        <v>44.77642152039957</v>
      </c>
      <c r="H155" s="65">
        <f t="shared" si="19"/>
        <v>4260.899999999998</v>
      </c>
      <c r="I155" s="76">
        <f t="shared" si="20"/>
        <v>11731.199999999997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397114.9</v>
      </c>
      <c r="C156" s="64">
        <f>C150-C151-C152-C153-C154-C155</f>
        <v>610031.0000000003</v>
      </c>
      <c r="D156" s="64">
        <f>D150-D151-D152-D153-D154-D155</f>
        <v>306339.5</v>
      </c>
      <c r="E156" s="6">
        <f>D156/D150*100</f>
        <v>42.6892070432708</v>
      </c>
      <c r="F156" s="6">
        <f t="shared" si="21"/>
        <v>77.14127573656894</v>
      </c>
      <c r="G156" s="40">
        <f t="shared" si="18"/>
        <v>50.21703815052019</v>
      </c>
      <c r="H156" s="65">
        <f t="shared" si="19"/>
        <v>90775.40000000002</v>
      </c>
      <c r="I156" s="65">
        <f t="shared" si="20"/>
        <v>303691.50000000035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</f>
        <v>22870.4</v>
      </c>
      <c r="C158" s="70">
        <f>35718.9-832.3</f>
        <v>34886.6</v>
      </c>
      <c r="D158" s="70">
        <f>33+3.1+31.8+118.6+8.5+18.3+41+591.6+0.1+448.4+20+14.4+41.3+31.5+458.7+42.9+92.6+54.3+185.1+276.9+138.9+420.8</f>
        <v>3071.8000000000006</v>
      </c>
      <c r="E158" s="14"/>
      <c r="F158" s="6">
        <f t="shared" si="21"/>
        <v>13.431334825801036</v>
      </c>
      <c r="G158" s="6">
        <f aca="true" t="shared" si="22" ref="G158:G167">D158/C158*100</f>
        <v>8.805099952417264</v>
      </c>
      <c r="H158" s="65">
        <f>B158-D158</f>
        <v>19798.600000000002</v>
      </c>
      <c r="I158" s="65">
        <f aca="true" t="shared" si="23" ref="I158:I167">C158-D158</f>
        <v>31814.8</v>
      </c>
      <c r="K158" s="43"/>
      <c r="L158" s="43"/>
    </row>
    <row r="159" spans="1:12" ht="18.75">
      <c r="A159" s="20" t="s">
        <v>22</v>
      </c>
      <c r="B159" s="85">
        <v>25703.8</v>
      </c>
      <c r="C159" s="64">
        <f>51080.5+400</f>
        <v>51480.5</v>
      </c>
      <c r="D159" s="64">
        <f>100+49.9+293.6+174.2+159.5+52+404.4+89.3+150+694.7+650+637.7+888.1+1549.4+1150.4+28.8+73+685+233.1+79.4+200+254.7+419.8+99.5+57.1+1.6</f>
        <v>9175.2</v>
      </c>
      <c r="E159" s="6"/>
      <c r="F159" s="6">
        <f t="shared" si="21"/>
        <v>35.69588932375758</v>
      </c>
      <c r="G159" s="6">
        <f t="shared" si="22"/>
        <v>17.822670719981353</v>
      </c>
      <c r="H159" s="65">
        <f aca="true" t="shared" si="24" ref="H159:H166">B159-D159</f>
        <v>16528.6</v>
      </c>
      <c r="I159" s="65">
        <f t="shared" si="23"/>
        <v>42305.3</v>
      </c>
      <c r="K159" s="43"/>
      <c r="L159" s="43"/>
    </row>
    <row r="160" spans="1:12" ht="18.75">
      <c r="A160" s="20" t="s">
        <v>58</v>
      </c>
      <c r="B160" s="85">
        <v>187976.7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</f>
        <v>94295.6</v>
      </c>
      <c r="E160" s="6"/>
      <c r="F160" s="6">
        <f t="shared" si="21"/>
        <v>50.163451108568246</v>
      </c>
      <c r="G160" s="6">
        <f t="shared" si="22"/>
        <v>34.529647997205274</v>
      </c>
      <c r="H160" s="65">
        <f t="shared" si="24"/>
        <v>93681.1</v>
      </c>
      <c r="I160" s="65">
        <f t="shared" si="23"/>
        <v>178790.30000000002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</f>
        <v>4435.599999999999</v>
      </c>
      <c r="E162" s="17"/>
      <c r="F162" s="6">
        <f t="shared" si="21"/>
        <v>47.65158351596407</v>
      </c>
      <c r="G162" s="6">
        <f t="shared" si="22"/>
        <v>32.41900000730881</v>
      </c>
      <c r="H162" s="65">
        <f t="shared" si="24"/>
        <v>4872.8</v>
      </c>
      <c r="I162" s="65">
        <f t="shared" si="23"/>
        <v>9246.5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1130453.5</v>
      </c>
      <c r="C167" s="87">
        <f>C150+C158+C162+C163+C159+C166+C165+C160+C164+C161</f>
        <v>1770964.3000000005</v>
      </c>
      <c r="D167" s="87">
        <f>D150+D158+D162+D163+D159+D166+D165+D160+D164+D161</f>
        <v>829005.9999999999</v>
      </c>
      <c r="E167" s="22"/>
      <c r="F167" s="3">
        <f>D167/B167*100</f>
        <v>73.33393191316581</v>
      </c>
      <c r="G167" s="3">
        <f t="shared" si="22"/>
        <v>46.810994439582984</v>
      </c>
      <c r="H167" s="51">
        <f>B167-D167</f>
        <v>301447.5000000001</v>
      </c>
      <c r="I167" s="51">
        <f t="shared" si="23"/>
        <v>941958.3000000006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717604.1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717604.1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2016-07-06T05:15:32Z</dcterms:modified>
  <cp:category/>
  <cp:version/>
  <cp:contentType/>
  <cp:contentStatus/>
</cp:coreProperties>
</file>